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2. Izmjena cijena\GRUPA 2\"/>
    </mc:Choice>
  </mc:AlternateContent>
  <xr:revisionPtr revIDLastSave="0" documentId="13_ncr:1_{4E9AE56F-6790-4B63-89C7-D263C9457A81}" xr6:coauthVersionLast="47" xr6:coauthVersionMax="47" xr10:uidLastSave="{00000000-0000-0000-0000-000000000000}"/>
  <bookViews>
    <workbookView xWindow="-120" yWindow="-120" windowWidth="29040" windowHeight="15720" tabRatio="823" xr2:uid="{00000000-000D-0000-FFFF-FFFF00000000}"/>
  </bookViews>
  <sheets>
    <sheet name="PROSINAC 2025." sheetId="34" r:id="rId1"/>
    <sheet name="STUDENI 2025." sheetId="33" r:id="rId2"/>
    <sheet name="LISTOPAD 2025." sheetId="32" r:id="rId3"/>
    <sheet name="RUJAN 2025." sheetId="31" r:id="rId4"/>
    <sheet name="KOLOVOZ 2025." sheetId="30" r:id="rId5"/>
    <sheet name="SRPANJ 2025." sheetId="29" r:id="rId6"/>
    <sheet name="LIPANJ 2025." sheetId="28" r:id="rId7"/>
    <sheet name="SVIBANJ 2025." sheetId="27" r:id="rId8"/>
    <sheet name="TRAVANJ 2025." sheetId="26" r:id="rId9"/>
    <sheet name="OŽUJAK 2025." sheetId="25" r:id="rId10"/>
    <sheet name="VELJAČA 2025." sheetId="24" r:id="rId11"/>
    <sheet name="SIJEČANJ 2025." sheetId="23" r:id="rId12"/>
    <sheet name="PROSINAC 2024." sheetId="22" r:id="rId13"/>
    <sheet name="STUDENI 2024." sheetId="21" r:id="rId14"/>
    <sheet name="LISTOPAD 2024." sheetId="20" r:id="rId15"/>
    <sheet name="RUJAN 2024." sheetId="19" r:id="rId16"/>
    <sheet name="KOLOVOZ 2024." sheetId="18" r:id="rId17"/>
    <sheet name="SRPANJ 2024." sheetId="17" r:id="rId18"/>
    <sheet name="LIPANJ 2024." sheetId="16" r:id="rId19"/>
    <sheet name="SVIBANJ 2024." sheetId="15" r:id="rId20"/>
    <sheet name="TRAVANJ 2024." sheetId="14" r:id="rId21"/>
    <sheet name="OŽUJAK 2024." sheetId="13" r:id="rId22"/>
    <sheet name="VELJAČA 2024." sheetId="12" r:id="rId23"/>
    <sheet name="SIJEČANJ 2024." sheetId="11" r:id="rId24"/>
    <sheet name="PROSINAC 2023." sheetId="10" r:id="rId25"/>
    <sheet name="STUDENI 2023." sheetId="9" r:id="rId26"/>
    <sheet name="LISTOPAD 2023." sheetId="8" r:id="rId27"/>
    <sheet name="RUJAN 2023." sheetId="7" r:id="rId28"/>
    <sheet name="KOLOVOZ 2023." sheetId="6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8" i="34" l="1"/>
  <c r="J47" i="34"/>
  <c r="J46" i="34"/>
  <c r="H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H33" i="34"/>
  <c r="J32" i="34"/>
  <c r="H32" i="34"/>
  <c r="J31" i="34"/>
  <c r="H31" i="34"/>
  <c r="J30" i="34"/>
  <c r="H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13" i="34"/>
  <c r="J12" i="34"/>
  <c r="J11" i="34"/>
  <c r="J10" i="34"/>
  <c r="J9" i="34"/>
  <c r="J8" i="34"/>
  <c r="J7" i="34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7" i="33"/>
  <c r="H32" i="33"/>
  <c r="H46" i="33"/>
  <c r="H31" i="33"/>
  <c r="H30" i="33"/>
  <c r="H46" i="32"/>
  <c r="H33" i="32"/>
  <c r="H32" i="32"/>
  <c r="H31" i="32"/>
  <c r="H30" i="32"/>
  <c r="H46" i="31"/>
  <c r="H33" i="31"/>
  <c r="H32" i="31"/>
  <c r="H31" i="31"/>
  <c r="H30" i="31"/>
  <c r="H33" i="30"/>
  <c r="H46" i="30"/>
  <c r="H32" i="30"/>
  <c r="H31" i="30"/>
  <c r="H30" i="30"/>
  <c r="H46" i="29"/>
  <c r="H33" i="29"/>
  <c r="H32" i="29"/>
  <c r="H31" i="29"/>
  <c r="H30" i="29"/>
  <c r="H46" i="28"/>
  <c r="H33" i="28"/>
  <c r="H32" i="28"/>
  <c r="H31" i="28"/>
  <c r="H30" i="28"/>
  <c r="H46" i="27"/>
  <c r="H33" i="27"/>
  <c r="H32" i="27"/>
  <c r="H31" i="27"/>
  <c r="H30" i="27"/>
  <c r="H46" i="26"/>
  <c r="H33" i="26"/>
  <c r="H32" i="26"/>
  <c r="H31" i="26"/>
  <c r="H30" i="26"/>
  <c r="H46" i="25"/>
  <c r="H33" i="25"/>
  <c r="H32" i="25"/>
  <c r="H31" i="25"/>
  <c r="H30" i="25"/>
  <c r="H33" i="33" l="1"/>
</calcChain>
</file>

<file path=xl/sharedStrings.xml><?xml version="1.0" encoding="utf-8"?>
<sst xmlns="http://schemas.openxmlformats.org/spreadsheetml/2006/main" count="4032" uniqueCount="109">
  <si>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</si>
  <si>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</si>
  <si>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</si>
  <si>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</si>
  <si>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</si>
  <si>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</si>
  <si>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</si>
  <si>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</si>
  <si>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</si>
  <si>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</si>
  <si>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</si>
  <si>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</si>
  <si>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</si>
  <si>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</si>
  <si>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</si>
  <si>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</si>
  <si>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</si>
  <si>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</si>
  <si>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</si>
  <si>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</si>
  <si>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</si>
  <si>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</si>
  <si>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</si>
  <si>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</si>
  <si>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</si>
  <si>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</si>
  <si>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</si>
  <si>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</si>
  <si>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</si>
  <si>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</si>
  <si>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</si>
  <si>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</si>
  <si>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</si>
  <si>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</si>
  <si>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</si>
  <si>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</si>
  <si>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</si>
  <si>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</si>
  <si>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</si>
  <si>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</si>
  <si>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</si>
  <si>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</si>
  <si>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</si>
  <si>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</si>
  <si>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</si>
  <si>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</si>
  <si>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</si>
  <si>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</si>
  <si>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</si>
  <si>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</si>
  <si>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</si>
  <si>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</si>
  <si>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</si>
  <si>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</si>
  <si>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</si>
  <si>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</si>
  <si>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</si>
  <si>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</si>
  <si>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</si>
  <si>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</si>
  <si>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</si>
  <si>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</si>
  <si>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</si>
  <si>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</si>
  <si>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</si>
  <si>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</si>
  <si>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</si>
  <si>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</si>
  <si>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</si>
  <si>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</si>
  <si>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</si>
  <si>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</si>
  <si>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</si>
  <si>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</si>
  <si>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</si>
  <si>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</si>
  <si>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</si>
  <si>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</si>
  <si>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</si>
  <si>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</si>
  <si>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</si>
  <si>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</si>
  <si>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</si>
  <si>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</si>
  <si>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</si>
  <si>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</si>
  <si>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</si>
  <si>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</si>
  <si>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</si>
  <si>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</si>
  <si>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</si>
  <si>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</si>
  <si>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</si>
  <si>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</si>
  <si>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</si>
  <si>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</si>
  <si>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</si>
  <si>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</si>
  <si>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</si>
  <si>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</si>
  <si>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</si>
  <si>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</si>
  <si>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</si>
  <si>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</si>
  <si>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</si>
  <si>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2025.</t>
    </r>
  </si>
  <si>
    <r>
      <t xml:space="preserve">                                                                             Katalog ponuđenih proizvoda Grupa 2 - Papir za ispis i kopiranje i ostala papirna konfekcija - 
                                                                                                                      </t>
    </r>
    <r>
      <rPr>
        <b/>
        <sz val="12"/>
        <color rgb="FF0070C0"/>
        <rFont val="Arial"/>
        <family val="2"/>
      </rPr>
      <t>AŽURIRANO STUDENI 2025.</t>
    </r>
  </si>
  <si>
    <t>POJEFTINILO</t>
  </si>
  <si>
    <r>
      <t xml:space="preserve">                                                                             Katalog ponuđenih proizvoda Grupa 2 - Papir za ispis i kopiranje i ostala papirna konfekcija - 
                                                                                                                      </t>
    </r>
    <r>
      <rPr>
        <b/>
        <sz val="12"/>
        <color rgb="FF0070C0"/>
        <rFont val="Arial"/>
        <family val="2"/>
      </rPr>
      <t>AŽURIRANO PROSINAC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</si>
</sst>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71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" fontId="18" fillId="3" borderId="8" xfId="0" applyNumberFormat="1" applyFont="1" applyFill="1" applyBorder="1" applyAlignment="1">
      <alignment horizontal="center" vertical="center" wrapText="1"/>
    </xf>
    <xf numFmtId="2" fontId="0" fillId="3" borderId="1" xfId="0" applyNumberFormat="1" applyFill="1" applyBorder="1" applyAlignment="1">
      <alignment horizontal="center" vertical="center"/>
    </xf>
    <xf numFmtId="0" fontId="0" fillId="3" borderId="3" xfId="0" applyFill="1" applyBorder="1"/>
    <xf numFmtId="0" fontId="0" fillId="3" borderId="0" xfId="0" applyFill="1" applyAlignment="1">
      <alignment horizont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0" fillId="0" borderId="0" xfId="0" applyFont="1"/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58A24-63B0-4C33-BB49-164159CA9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8444" y="27280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888CA5-68B6-4F3F-94ED-DB207155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9094102" y="42183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9E3698-0FD7-4250-A58D-F3F78A98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8951578" y="57459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80ADFA-2CAB-4DC8-9132-0965A74A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10712" y="78259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733D6A-E310-4D8B-8EC4-19F5612F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2999" y="83204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9B3568-0FA8-49E0-B81C-A7AB2840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15475" y="83212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8BE736-30CB-4948-986C-BC289E434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91526" y="72390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C848C57-84E1-40AF-B81F-F6796192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34400" y="90582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EEABFEC-3397-4A30-9478-0F63DC39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86800" y="101346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C8D49C-9A4B-411A-8373-AD9E104A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10601" y="111633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EAA18EA-C3EF-43ED-9AC5-3480FBB8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48675" y="122872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18634C4-227D-45D6-B7BB-E975EC96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10650" y="132492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9B2296-9122-416C-8342-66E60515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29571" y="142208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9224AB9-D0C1-45B6-904E-A0B9F75B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29650" y="152876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7EC4737-3416-4A0B-9274-745F8139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658225" y="162877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97C3D62-2766-4022-B678-8F9047F4A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29650" y="173355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F518C4E-766F-437A-A666-13216771E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82075" y="182594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A660049-AC0F-493A-9FDF-1B2C0002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0150" y="191738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0CF979D-D4C3-4B70-89CC-49A6AB8B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43925" y="210312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B1EEE3E-BA3A-487B-A70C-14581C60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486775" y="226218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38A59B4-1726-4FCE-A3C6-5CA1388A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791576" y="245476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EC99CB4-E05E-41A9-9388-41747689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43976" y="265193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7A16E1C-559B-4CDD-BE5A-694E088D0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90013" y="297923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FF35480-202F-4BFB-90B1-6AE753FF3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05850" y="307752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F8A2F4C-44BD-4671-BE60-AC586B44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39150" y="319754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D7955C2-7823-45A4-944D-4A282ACF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29625" y="333946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0856D6D-346C-45D8-93E2-F58CF8EF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39150" y="349091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B5C9B41-46B8-41C4-B617-094E291D7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48675" y="363474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441186E-8ED1-4E79-B634-B288DEB3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10575" y="378142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0315F95-5913-44AC-A9A0-C413D4949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20100" y="392430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F8A279-065D-4EA9-8628-AEC3C8FBE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10575" y="406431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CDF7A6A-095C-4A28-B690-3778890F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34400" y="421671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0279924-E716-4576-B3EE-30765A21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67725" y="435673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E05CF48-6442-4D7F-A3E8-5266CCFA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34425" y="452342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700FB3C-BD6C-4006-9258-FC13E6F6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05850" y="465867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58354C2-502D-467D-A33D-778AC038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905875" y="479774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6399C51-7118-4C30-9417-31FA68DE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810625" y="493680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DEBF11C-DDFD-4685-8DB9-F9385B86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601076" y="507587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450BEBA-A8EB-4DCF-9801-1162CE01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24875" y="520541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6A18110-E782-429E-9E26-91FD69E6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82025" y="534638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FA06FE3-72EB-4F2D-B4E9-D8EF4814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05825" y="548830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7B8CE6F-FC78-4D2D-9122-313F8BB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563689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6093EF1-DA28-46E8-8F42-03E29DF9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86825" y="578929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A1F617C-222A-4BC9-8E43-2AAFB8F64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29675" y="591121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6341CD7-9978-400E-892A-F072383B7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48725" y="605409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61E0F0-B5A9-45E8-AA46-E4A1120A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867775" y="617886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C43626F-63FC-49D3-AF03-EBE3753C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8902254" y="631800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5ABFFC0-4693-46A0-8E67-B6741BCB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8982075" y="648652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F9DA077-349C-45BF-BFD5-622BC055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34450" y="665416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8D545D8-B5DE-4059-A945-19A1690F7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782050" y="679704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B815A76-A095-4881-A060-40D66D6B9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673467" y="707411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6ACAF07-D43D-4C08-B8B2-5BEBAC99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463870" y="695520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B9ABD-DE94-47A0-B56F-8E877AAE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3DE93-76EB-40D8-98A7-0B8B72AA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481AC-119C-4928-8428-5BB6E321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05F9C1-B2A7-400D-941B-FE9771E2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688FD5-9644-4235-BABE-4719B671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9605E8-F1EC-4CC3-B0B6-EB700BCE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C610B0-E073-42C8-AF5F-3FD7BED0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AB6255-C007-4FD4-9223-3557C329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FF5C31-7283-40B9-BFCD-C760705D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086A1E8-F74E-42CB-B4FB-7EA52E7D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B5F1D19-C367-4236-A9E0-8F6A3A2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233470-CC4C-422B-89B2-3D4A737D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DFD87E-944D-496F-9F8C-84DDB68B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6A4659B-0889-4FD9-BA9B-D699CD62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EC6CD2-A287-4817-8828-AFBA4802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4CA847-3260-43C2-B2D0-090EF34B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427E4E3-29DD-4EE5-B2B5-D7382EE5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4D95B33-041C-4E2E-A5B4-8825B1138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84117-D29D-4002-BCE8-EBC31C26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1245BF-B381-45EC-8942-E498C1A3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A5B28EE-D163-406C-B030-95E0942F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F379CB-63DD-4E5A-970A-370F64D72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30E0D9-D734-452A-83A5-2E9CFA63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DC7C0F-F239-4895-B175-D5C20B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23EF87B-658E-47E1-B43D-57E746E6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BDCF7A1-C28D-4895-AA6E-9C7E49F6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D7DF335-8D7A-471D-B3E9-7230AC60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C38C27-8999-4CAF-968A-6CB27CE9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7C0558C-CBD8-4BFA-9D34-D283BE08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A9218F-DAB5-45F5-9F28-B2C61CC5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7AEB7E9-FBC8-4238-8537-84C04E3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977F3D5-EDD9-4BCB-845E-7C7FDC3D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E6F25E0-FD85-44DF-B306-D57DC9240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16111D3-7853-437A-B461-559C73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3733FD4-C069-4537-B764-41D5637E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F9B7F5-69BF-4221-A0C3-177FC5D4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E9473A-2632-496C-8B07-D489CF6A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006E6A0-78C4-4E99-BD97-27CA6DC4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E17C7E7-34B2-48F8-B8F5-59E3A5BB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D1C4467-02C1-4A98-8661-7A47E594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87E33-DA4A-4E30-9A62-6F92C192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803ED4-559D-415A-BE38-5F2FD7E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E196F3-A828-4E20-BD9B-B52F1FCD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21F139D-650C-4499-BA58-DC46508D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5531745-718B-42F7-AD25-5C91F65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A3169A3-AB9C-42A7-AFA8-BB50F250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679750B-FBB8-4A57-9D04-442FBB6A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6C16FF3-EE75-4422-B24E-440CBC57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AA7F66-2046-4013-A4DF-B46C6716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586392-FFC2-47C1-8FF9-1E517DF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99DF88E-E7B3-48D4-AFA1-66B95DEE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074FE7-0914-47C8-8922-0C6FB6A4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96C8-58CC-4D72-A9F0-7F81A907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7BD61-7EA4-458C-9452-714F4D7C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B9F7DC-A875-47F5-B673-E949E238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01E08-E3C3-4543-AA77-240EE778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F40CC-3ACC-43A2-BAF6-9CD60E7A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124EF4-C314-44E6-B607-EDA2EF44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D11476-3F7F-4BA1-B1D6-170762FB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F36373-6B6A-430D-A706-2CBEA71F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DF57F-2DF0-4420-B6E2-714F5DB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C00DC1-EB5C-4CC2-B5FC-9B58B29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07A2A-A70A-4CA8-A8E9-90D48912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5E798-1567-480F-8278-907C5630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0C7015-67DD-4684-96A9-6F99B271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77BAF7-5FC1-42AA-83DD-DD2BBDA0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F20397-325D-4D0D-807C-2BC8028E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105AD4-123B-4818-ACE8-11C87202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47CA31-D169-4770-A48C-68FAE186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8F5FE3-38F1-44BD-8EA5-EFF173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6D49B-BBC4-43CB-B4B8-64596F42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E85AE5-71B4-4200-BDFA-D53178FA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DE338C-4F97-4658-A89B-84D55A03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4A3BDBF-D34F-427E-A8A3-F51F9C5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8481FDF-E332-4B2E-B0A9-94BE036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9DD973-14C5-4890-9937-48ED9E5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5C1012-EE4E-47BC-A2D0-FD15A01D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BAC082-2FD9-44F4-8CA6-16827E53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033B18C-2830-4D4F-8BFF-137473C8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6018F8-E7EB-4B48-AFAC-3A1F740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579260-8A1C-4A27-B4F7-39C1AA7B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B998C8-7FC1-4D8E-976F-006FC40C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1F2974-BB47-4EEC-BD37-04D4868E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495A379-4E1E-4F3C-8C21-881500B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20C25BF-5C68-441F-8485-2AA43AB1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A463096-B07C-4D8F-8620-D7D2C49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C7F140C-DDCB-49F2-991E-D8A8EEB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5250D2-3772-4D4D-B552-B984DCD6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408EBB0-13CE-4DB3-87E8-F3BB24E9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A894FC-4D28-4D04-9819-880357D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9134BF-89E8-4BE4-8354-8D1057A1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81D24B-0768-428F-B0E0-7E7D0D3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33EF060-9291-4C4E-A0A1-0F69ED1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67E616F-A2AD-4FCB-9CC4-0191F06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6C4D3D-D3A5-4B51-A31E-E5F9E72C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D73069-E300-43D2-AA85-E6B31674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64739D-D86B-4764-95A7-1186EEC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580DB1F-A443-4D4F-8CFB-DC4033F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218CDB-C6FA-4E4B-B08B-C9FC721C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8DAE8C-DB5C-4A46-AFC3-3B2751B1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1568B2-E6BE-45DB-8FDB-293E0E1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9BE6C7E-E5E6-47BB-BB9A-F75A2B36F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A8BE55-DAAC-457B-A193-545B7FCB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6A69222-4BC2-49CC-B008-139A944B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B1A6B-9C8C-48FF-9150-A7ECD9A2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4E95B5-DBC5-4550-A620-382C0211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D8680C-C294-4E51-9EFC-F0BF4406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1A5ADE-A273-4A11-8CAD-ACEA3ADF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724A62-1365-47E3-8FEF-CD6DD487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D721A3-6D7E-4F8A-A9A2-C2B289A9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656A59-F292-4D56-8EAA-7405200C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E9A212-F96B-4651-9FD3-2239D575B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6A4819-FA95-4283-910D-CE1099A1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C096EDC-4B3B-41D8-9235-8D6F46CF6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B8F21E3-4BF1-4FD7-8350-BAFEC9470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23636E6-5150-4286-BBB8-2BC554795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9977F9-4148-4EC1-9A11-0634E86E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D118357-4E88-4062-A450-9F9A1D71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34F7DA8-7C48-4F58-9262-70EF7DFC0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9847E3F-F9CB-493D-B87E-02D1091C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3FABFB2-1C0D-42A8-9D1D-C9CFD90E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3E32668-398C-4D29-9DBD-9EF836E3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93FE25C-2433-4623-8D9B-CD3DCCC7D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1A0D5A7-01BE-4DD0-A126-FBB7E16F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5B94FA9-36C9-4436-9A3B-B8C456B0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2BB262B-2258-4E58-9CED-BEF086FD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13F169-A6CE-4284-859A-2B1324D9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1E4B616-CECA-43AE-A441-6989C21C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06A4939-D41B-4884-9DB6-1A8A66F7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07D702F-8C29-47EA-9B99-42E5D6B85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7EA5662-858A-4849-9BC1-44E8BCEB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10105F8-093A-49D7-8D12-F9F0D701A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98E803C-7838-4348-AAEF-D51660F6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14C31D4-7227-4DF0-873D-61A723EC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E95DCF3-27F0-40F1-AEC0-13DCB049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851D126-00B0-4B54-A501-FAF8C0B6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4194031-47C0-4CE4-B003-40438DC0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9B2C0AF-60B5-46F2-99E5-94DC821C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3EC7497-3921-4ED9-9E4A-FFF5F2E82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E648301-61FB-47D5-9C4F-04C52DE5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2AA44F-6F67-4E23-A03B-8CF59288E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E4B7209-4667-4263-94B6-FACD914E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DDBF772-5440-4D25-B839-FACBFAB0F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E735DF0-CD72-4135-80A4-21D2B65C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BF045C1-2DF3-457D-800C-B2EB5F77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65D237-7D57-417B-87E4-E91D4226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21FA8AE-4055-47C9-B2C0-F2E1BE910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50E3560-F2FA-447C-A2D2-A9DEAE62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20B898-F37D-4C75-845F-D3956C08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C5AA137-73CD-4C49-8AB8-9A043E4A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2AC80B3-1277-4425-890F-E7C04C4C4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C04347A-2045-473D-B707-24E3B5D6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DE0EE11-904E-4F00-A2D1-D5014B5F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B61F63B-1128-460F-BADF-DB6FD614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F71BC19-EFE1-4235-AA54-B3CCE2FB2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6CEF6D0-A575-4D13-AB12-75030541B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EF083-425D-4C4D-A9AE-FA9B415E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557742-D5EA-4EB2-825D-41C782044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CC1B9-2C03-48A4-8344-08CF7AE6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4AE5E1-0394-47A8-84E8-C3368DDA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40C6A1-1920-4CDC-9A05-55BE3FAB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76D27C-E0C2-4779-A08D-2052C9A3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FACB065-F363-41AB-9D0D-844AB3B6A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BC8A84A-5214-4FC4-8DDB-A543C376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F026377-A9DF-4B31-9203-41DCC70F7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4DDFF9-4E4E-4F81-B83E-FD3C68771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4454768-FE12-47C9-8329-52FF349A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177C059-A63E-432A-A94E-A434A3C9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6C0DA4-AC6E-4A32-AFB5-34ED9B58B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E0C29CC-2A73-49D6-A4BD-FFC79436F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16AC0F-AD69-48D6-A24C-DED1A421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69C6245-F6A7-4A94-B641-0A113FE0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06F5F6F-C364-4434-9AF2-58BB74F6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310F827-7A32-47E1-AB1E-884D18AA4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B695261-4327-4710-BCF3-EF30C0B5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C242230-C010-4D5D-94F4-1A8D586A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0F50FC6-6BFF-4663-A709-1D22C8F9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7545628-98BB-4D09-B937-87C352533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710E64C-547C-4836-9386-2FACA9B23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51AF8CF-FA45-4F6A-A42C-482900E0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648E1B-B783-4E28-A223-61C589042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B875800-4503-4DF1-92B8-50236F710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3C51EE6-65CD-4F8E-868B-6AC16A4E7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6103A99-DFB4-4CB0-A642-E29D2FEE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1567295-04B3-41DF-8E8C-20E61A01F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FF0FF62-ED6F-4554-A774-AE8CA2E5F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C03DB78-D002-4463-A14E-7B74CDA9E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4B179D-D30A-4CEA-BD29-2EFF1DFC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47EBC52-640D-40F0-8585-E3B7729F0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73B8F0-E5C5-4808-9395-10FF52FA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A9A5689-C4D0-4C8C-83ED-A06D4F637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87CA77F-7634-4139-AA50-872840794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055DAAD-1134-4277-ACB0-253B2D11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2B138C1-0CF7-4164-A39A-9F4094822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9C392A-DC6B-4DA8-A0C9-55550531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50387D9-2B4E-48EC-B2C9-299D9190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33C9592-7E53-4010-927E-07806CC0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5A4D607-C57D-42E9-96A5-E2200F16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0AC8980-E4A4-475A-B3A0-DF4EE13F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F56EBC0-2829-4365-9D43-D2862BA0E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BE94C4-AED3-4D49-9BC4-32FB67D75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E71F9D9-1547-4A8A-9219-C421FD3E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3918192-563C-4124-BE5E-225DA1776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1EB0227-9125-4FBE-86DA-E35457B9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A24592F-C5F8-4D7E-ACC8-5AAEC10D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497B871-4124-43C5-B9C3-B865E3C76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7E85F32-22CE-45D1-B56E-96BEA81E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C5FC06-E9C0-4D5A-B871-AC3A35CC2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9D6AA-08EE-48CA-96CE-FBE5935F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C1F4DC-A424-4846-8446-4E8EB7A1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EE6714-262E-4A8A-80D4-2FB01CEA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912FD8-C60D-41DD-8E0A-13B84047E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AD1F5E-A188-4381-8108-D61EAB12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63B1AE-4B7F-4442-88A5-355F1B49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7D8B95A-A3E4-46EC-A11C-2D9AB464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70DF06A-5F77-4D81-A559-0555A250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6E05373-D44A-4F42-9528-385C7602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1904AB5-D3E9-4E53-AA2D-8CCC7A57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711C298-C07B-4A13-93DD-B9F95C3F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C6098D1-4D82-430E-9FD8-6D9A65AE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5B2147-764D-4909-BCDC-69D14BB2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9203D4D-317B-419F-8130-B266E732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EC373CE-79BC-44DD-A950-53571A170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4D84AE6-B248-422C-8A9E-C0A0D074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56B7697-611F-44A6-9111-C7679DCB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8326B03-353D-4B9B-8431-0DB95129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9C85FB8-2C8A-4A41-A106-CF3954D61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79CDD14-53E4-4AE6-B406-7FF8139A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7B3F160-0960-4DBD-BB10-F07A7C26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456C31A-D513-4CE6-BC82-8D64E427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4C4F8A5-DB00-40D0-B782-218742B2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74E812-D7B3-464B-9F5B-73FA4104E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F43C992-4E8E-4F28-8878-4EAAFF9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3B7C87E-800B-4FAA-96C4-325417B8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CA4D223-9ACA-4888-9DF2-0205279B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EE76124-EB00-4184-AEAD-9F711734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06EA6C6-EE9E-4FA6-97E7-F2589454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68F209E-FFD0-410F-AEDB-70A68D21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FB83852-6733-41D2-B66C-43034A30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DAADF5-A542-4A47-877D-ADEF312B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15C2ADF-AFDA-4C66-AA74-E389267B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605B283-480D-4A55-A4FA-0F00192C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5EA5F31-6B23-44F0-AECD-71EEB6B2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FB66BB9-85C0-436F-AB84-7258B1D3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1213B96-D16F-449A-A351-D56D84F11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8F614C1-394C-4F5C-8514-A851A8DD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7D20D52-C344-4BC5-B3F0-FF7A5362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A133D04-3EE0-4E2A-994C-4A8CF168B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21655C8-9260-4883-A400-0CC28E6C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4BCAE1-3D2C-4375-B73D-D6BABC43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FCF9D92-D170-45A2-BE92-14A5EB1C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1A9E0CB-D1EB-421F-AFCF-7C7B35BD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098AC14-6EFE-4964-8B77-5B4A783A2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3A4E9D6-2CEC-4D01-A429-86243450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30769DD-401D-47FB-87B4-CD7EC2E6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D42CB11-6741-4E97-B6AF-E0653A4BC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D694662-7935-4F0A-B4BB-863FBE67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74600FE-9102-4C22-961D-534328D7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9129A3B-824F-4813-96F1-7DF6C5BD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2100A8C-9E83-47A8-BE2F-7ADE5901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35390-1CA2-44E1-B00B-8CF72A9FE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AB5F5-104D-4B0B-BE9A-919CD099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47DEBB-D8A4-4E3B-AC9F-49096D05B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123106-6614-45BD-8234-B9B452B0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96EF44-098A-491F-AAEA-7F4978AB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1F550-C5B9-45DA-AD81-11BE1B3CB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7179EB8-AA4A-4242-AB40-2A31919A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BEB67D-DA83-400D-9F17-84DA72DA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D07537F-4454-4581-B879-258AA916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4FFEF3-C535-40EB-819F-6E9EDBCD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914E4A6-9EFD-4768-A2DE-2060A028D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55F65F6-9A62-4715-BAEC-955B2ADB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593334-A2CB-4801-B4D8-3B7FCA36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8419E64-C63E-480F-AB2E-9515902B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E10BC34-0BAC-4340-AB83-95027752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B7EDFCF-774C-46AA-B28D-68C2AF90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D986744-F7E9-4C38-AE3D-E5B5EB93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78DA6A2-28EC-4A86-B53C-1588F196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327EFD5-021B-4D0C-BD87-E9E87DEB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F4B3A4-8E26-486D-BCAF-504696276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2769098-78D3-4879-97B2-EBAA24A3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D9A337F7-7849-4A53-8F98-E2897226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AC32F2-D898-4A3F-9001-163778EE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591999D-F7AD-4FCB-9765-3F99111AC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F2DE6F5-379C-4D87-8E1F-AB31BBD8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1EA8196-7D0F-4FF2-9DB3-EB842C83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DA0C255-C6D2-482D-9B73-373603BC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9E98B56-CA56-4D5B-B796-AAAA07917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48C038-C83F-4AA9-869B-FDF16FD8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1186743-1245-46B6-A04E-66015C28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77B28A4-A7D6-415A-91A4-66F14002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83F8546-FD93-4BAB-BC0F-0F504EC3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68CEDA4-63C7-47D3-BB14-ACBCDF97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EDFA064-0DAB-40B5-A5FD-EA38ADDB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AB8B29B-1888-4DC4-BBC6-ED183026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134F9F1-98A7-46A0-87BC-0F0ACFCC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202C6D7-C05B-46FF-92C9-E5BA1CEC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54B496-D1BF-486B-B233-48F8A04E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228CB4E-5A5A-4636-AC5E-79850E2CB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190E35-F4EF-472B-A902-80C6A8B1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E2DBBD9-965B-4B24-9D39-F0DFB00C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45DD3CA-FE69-4B03-A782-E1562DA3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3383E12-99F5-481A-BDCE-2111C24D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036FF83-6A7B-4177-B214-ED473A34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F6E7094-F380-4E19-AF98-B0B2CF806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7A975E3-E799-4CE8-A228-6220FCC2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671645C-8FD9-4490-91DF-F1067401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D18DA9C-B3AB-4D61-B977-2FEC2AD0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899B98D-5A38-4C80-ABA5-4BDBE9443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8C14CF0-227A-4EA6-A9AF-2AAEAC5D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6E0BACD-5770-44EE-8A79-C8C4BDFD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6CD5322-2A87-47ED-B26E-A5920CDA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D81B3-C58C-48D2-BE5B-65BA56A5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F27B-E214-4F73-A254-E3CEA099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3E9EF4-AAEC-4FC7-BC32-970B0A7A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2F2D40-A9A0-4143-9797-96F2B11D3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E3C9B6-C332-41DB-A595-A93B54D1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9BD8FF-3E4F-461D-BBA3-5DE039A0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C459A5-EFE0-44B3-A14D-C2665E9A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CEAC87-777C-4B74-AEE2-45D15C92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BDF42-2921-4C43-8A54-EC77C467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66AD4-2E7F-4903-B1F5-B260A42F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E66711-B778-40FA-967F-CC786B7A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E3628E-0E94-4BDE-997D-BDB70CCE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5DA3C3-3B14-4285-8DC2-F3F2728E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D3F850-CCEC-4282-8A36-013E297E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845414-2931-4FFA-BB0B-A1964CA5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9B5E6E-00EA-42F9-8CB7-5B172B6A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18354B1-4E77-430F-8084-FB15B4A1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6037A83-6069-419F-A020-021F1463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9600C-303F-467C-A8B0-70C085A0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52F7520-1EEE-4F59-A25D-99ED7B31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1386DFC-F10C-424D-9DE7-73FDD883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03845113-DDBF-4DE5-8EE8-84E01FE0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66CE753-1EB4-4695-8C7A-3F3B7175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B7A75B8-9892-4C57-9592-525012FED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708458-D39A-469F-937E-F73CE65E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F942B13-6616-4DC4-924A-0EC97B1D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F047A51-9E6D-4DB4-BA13-BA8955BA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2C49F6E-A27F-46E2-BA27-C93048C4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0084C15-9B19-4C58-B2D0-262D6AF5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29FD737-45D6-4911-BC55-64104D44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740BB3E-4C98-4D89-B592-AD7748ED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5873686-4870-4439-BA73-4563AE52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E33AECB-FE46-454F-A4D4-2BFA53FF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EAA19B9-0C34-4463-B655-269D3DE3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2E93365-B0A4-4338-90C7-A4D0B9AF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A95E52-4F1D-4567-BF4F-36994FE8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722E036-9CD1-4B1D-8806-3ED2C6E49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F88997A-991A-4045-9336-0D09E74A2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2AE9D5E-A1A5-4BCA-8285-6A12DDA2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DCC286D-76B1-436B-810B-08013F77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39BEF20-5D3E-4852-BDC8-86BE72BC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9E6E192-04CD-4BB4-B8C0-E7FAF561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51A0950-4DD6-43B8-99A1-9EC04E01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79FB7C4-24DA-4CE9-B0A3-60BCE032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0AFCCEE-6F0E-477F-A5AF-D8533420F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430E1C-EE6A-468C-A0D9-4BA7CE76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E4D85DE-D61F-4F09-A091-C414B524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227F7B2-B321-4D7D-A6F4-5A4680A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B399475-D68E-4852-9CA3-5841AFBF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C10B793-E7FF-4324-A8C7-661EC0050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2B3E13B-F799-467E-B3EB-8992EBCE1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0342AC3-45A1-4D4A-A4CB-BA3BA244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EB045-3AD9-44EF-9C8B-C90749D0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CFC3C-DBA7-4ECD-82CC-86B5B48C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8EA055-4827-4DF4-A4A4-7CFB45ED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E376F-914F-4D08-90F4-409E1741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F5F816-026B-45B1-B90F-FF8E0CB0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CA0C58-3756-43C9-A78A-48A9E189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CF03C-E3F9-4AF9-BD01-2E62B77D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A76FF3-0012-46CD-B201-4684341B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696A1E-7EBC-4CA9-83A1-B38F3D93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3DC779F-EAED-407D-B63E-66F28589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77C7BBE-EE39-4294-90C3-AE2467D4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78259F-29B9-4082-B52D-4A37BAD3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720E25-C6B0-465A-ADD0-4AD2A6F9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D0AB0E3-451E-48D0-9BC9-4FD4E0E5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0404D9-A3BC-4C6A-A91C-3E2C31BD8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F0654F-C881-4EB0-8E1E-24B11698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5931C79-A5EF-4079-B660-EF448B6C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C0BD71-8E48-4370-A91B-92C8408C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421DB-AF4A-4197-99EC-1106048E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31411F2-6FF7-4C8D-A0BD-9F4EE1E1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DBA615-A864-4A7D-B5BE-15C2C662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B8FEE3F-CA7D-4F7C-8C2F-CDCA246E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35E5E49-617C-40D0-905C-9B4D7EE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1799069-61C8-4B7F-BA2C-54F56DD3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1DB4AC2-429C-42D9-9D63-A920FF5B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304FD1F-3142-4B42-8BB6-CDAC6469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7728931-C691-4202-AE79-7E269660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D6060B5-8AD9-42E6-BDF7-63521CE9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69C11A0-1DF8-42B9-8D28-3797DF56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A203459-942C-46BB-91E3-9D2F6670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36F4C8-3C2C-4E12-A7D2-0799A917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5E12B3-1B68-40EC-8027-9D420FB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4E8E370-E372-42EF-9FD2-872782EA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959A516-05A6-4F68-AD60-CA00828D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0FF95C3-4AAB-4486-8CB3-401298BE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CD45E3-82AF-42F4-9933-2A90636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E1EFC08-4B87-4D1B-9C7C-7A807152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4716890-516B-4D54-ACBE-9694ACB8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AB25B9C-1A34-41C8-8B24-D4BD5B02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BAAD29-4AFB-4E57-9EDC-E2A82A6D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7D6E71-00BF-472D-A766-1EF0097D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D15494-2EEB-4633-B17C-4F6AC309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8BE2B0C-0376-47C7-A59F-D4186906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D0BC3A4-6DCD-4A60-8136-E2854ACD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9CE3F43-A75E-4DD8-AC41-2F026552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7251563-48CF-480F-83AE-D6576E65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81A0260-A78F-4F9C-B389-85F79877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346DD3-7A04-4275-8BA3-AF39391E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C3ED006-9D3C-4A56-9A73-C7BA9B23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CB23123-F802-4958-B173-336FD8107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CD91A8D-98A4-4743-A04A-15FA400A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C8656E-0EDB-492B-9E8E-D5EE27B7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3AB21-A217-4D78-8F27-5DA2DC03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CC354-2573-4C3B-9F05-0C317CEA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6B0867-51DF-4E26-B445-71A0F6C3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D9EEDE-8E9E-4E68-AC06-7B9F175D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AEF5FE-1C00-446D-9CED-9040C07F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3CDFDD-6132-448E-B473-B5C545F3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CCBC47-B4D9-4E56-A9DB-7BECFFAB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69279-87D9-4FCD-8818-67DF41CC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8FC40B-41EF-49C8-9CBB-057DC3979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BCD266-AD5F-4E4B-986F-C51566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A3C76A-1B8E-4F57-9280-5A9C277A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16925E1-B578-4EDB-B4B6-5B789229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25BA768-C5CD-474E-BDA9-BAFCCAF3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84B6A-7EDE-481E-B98D-9CEC525A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A29AF1-EA91-4255-9539-46E59200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101D41D-B4E8-4A9A-9046-F3842445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8632640-E454-4154-AC33-33D668A8A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F1D74D4-0299-470C-810B-E0916436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860EEA0-A8E9-484A-A79F-B1685041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DB2CE23-1819-47C8-A20C-1781ED60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2387ECF-F68A-4984-AE37-9E7ECC2F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41EC833C-DCDA-46E9-9642-99CF63A1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86FEE91-E93A-4DC7-B4FA-020261F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E7A041E-8F6C-4FAF-A3BE-D0506861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AA499D2-FEF4-4303-A0A4-5A359B33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F6E0E4B-F5DA-4514-BE02-B50D3F5D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0ECB30-11DF-445E-B56B-6DB010D8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2603C5-08D7-429A-A702-C0C8C7B7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28EDA71-BCFB-4FC5-9403-0D1A2E51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F68D00F-8278-43EA-B013-4F10CE4E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09D2C13-563C-4A1E-B49D-FBB95775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565D7C3-5047-418D-89FE-3B8B8087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0FEAB2E-4735-4F8F-A277-3759CC2A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9728757-6142-482F-9BAE-9329FBCD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56064B9-9AF8-4788-AA4F-6ED2F6BD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2B023DB-D741-4175-9177-645BE2133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7AE7A3D-7A0C-4993-B730-DD6E5C45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6A76106-FE67-4A66-8725-7558E545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7E6944A-6FDD-4576-99C4-49A7036A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13DDF17-BE70-4289-BFEB-59839DE5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EDD30FB-B94E-46AF-BFA9-C017430F5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E67004-2A1A-4B7D-83A4-4A002471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D07249F-5A6A-4D92-A6C6-1C6F60E2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BBECC1F-64F1-41EA-85E5-2CC8C56A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29DFCD1-8ED4-4DA9-965D-D340B637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8EEA24-84DA-4835-AC64-FE9C1AF9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BEA09CC-7947-4AE0-B193-4E840BA1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537B088-6075-475F-985A-3254F9A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D6BEB38-8447-4347-A3ED-DC8E31A6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627B40-E3C3-4035-B870-FA1C97E4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EC94B08-E969-46C5-B741-F08C8125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968B8CD-8340-42CB-ADAD-0430EFDA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25EE4-1114-45A8-966A-763A403C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C9F3D1-3928-4B93-8B7A-983E7ECE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EE209-850F-4FDC-9039-416D5EAF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725320-4F05-4E82-BDAA-15A67832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308229-C097-4A35-9184-1E34ED43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096C3A-DCEC-4416-AD13-E3667B14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641045-69C9-4C97-B0AA-54903DDE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8E387A-AFF4-458E-954C-62B4BF48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164CF5-12B9-47F1-9CC9-2149614C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6432BB-4D35-457B-9869-1F919FBE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68284D-1FAF-4078-896B-3CC593EF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C07018-6922-4502-8B49-44710D56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2DEB0D-5DA3-4CCF-8130-19A3559F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303717-4809-4A78-A69C-9F2A1E71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675EEE-5FC7-4812-BE90-52D5CC7A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1C7320-69D6-4021-85A8-4B334A57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816C9BF-19C1-44E1-B192-057127A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AEABF22-634C-40E6-B727-8B393279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0E349B-ABB0-46F3-9E47-8DE7AC41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0E68FD0-C53B-4331-BE1B-904C53F5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9BB948-84EF-49FB-A07B-3058D8D0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E6B4E06-F502-425E-BB57-850274C6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16EDE6-E87E-4143-A022-0885FC12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01BD74-98F3-40DF-80D3-505FAED8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3FD6FE-DDFF-4B41-873A-7ED0695C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71FB734-209B-410D-9016-00DBCE64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0D2EEF-5727-42FC-9B31-D5057283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DFEE55E-96A2-4F8F-A75B-46E2300F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CAE294-32FF-4E1A-A92F-083734F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7ADAF62-DDDC-4397-B90F-31E458A4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460B654-FF4E-4318-83C3-DAB0F5BA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C518A30-48B6-485A-94AE-F73C9BE3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6F23793-ECC3-46CC-876A-4248FCDD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1AF6E55-A64B-4CED-8411-8A8DB12C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0CDA5F1-CCD3-4333-A1D2-498961BE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B8B098E-980A-4926-B659-4F609B2C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03D1E5C-45CC-4898-8F8B-BAB6CB10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9309C6B-9082-423D-B73D-BFD850ED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0A4860-6739-4873-BAFA-37C699E1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7792BDE-A2B2-47C1-9A22-C5EF2921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512D370-3F49-4500-BDB0-5E984984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DCC0746-28C4-4AE3-8231-CAD191D9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B89E918-D010-4BE3-9DE2-6E05420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714216E-16F1-4844-8A50-69B69A9A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86C616E-4C20-4663-91AC-7F12A59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7E81CEC-927D-45E8-BD26-4D63580A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8015E21-8B2E-4CC8-B9DD-13CEF712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486814B-6598-4215-9AEE-E2418E4F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72699F2-5D79-49E5-BA38-28AC0FE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3346D88-5728-4848-B46C-076AED74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CD998A5-66A5-435E-8447-4ADD40B6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DAD6BD8-6A8D-4FA3-8925-6F5BD79B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52712-9113-4039-B6E6-9FF924AD9B76}">
  <dimension ref="A2:J49"/>
  <sheetViews>
    <sheetView tabSelected="1" zoomScale="85" zoomScaleNormal="85" workbookViewId="0">
      <selection activeCell="E7" sqref="E7"/>
    </sheetView>
  </sheetViews>
  <sheetFormatPr defaultRowHeight="15" x14ac:dyDescent="0.25"/>
  <cols>
    <col min="1" max="1" width="11" customWidth="1"/>
    <col min="2" max="2" width="44.85546875" customWidth="1"/>
    <col min="3" max="3" width="31.42578125" customWidth="1"/>
    <col min="4" max="4" width="19.5703125" customWidth="1"/>
    <col min="5" max="5" width="18" style="54" customWidth="1"/>
    <col min="6" max="6" width="32.5703125" customWidth="1"/>
    <col min="7" max="7" width="13.42578125" customWidth="1"/>
    <col min="8" max="8" width="21.28515625" customWidth="1"/>
    <col min="9" max="10" width="9.140625" hidden="1" customWidth="1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8" customHeight="1" x14ac:dyDescent="0.25">
      <c r="A4" s="59" t="s">
        <v>108</v>
      </c>
      <c r="B4" s="60"/>
      <c r="C4" s="60"/>
      <c r="D4" s="60"/>
      <c r="E4" s="60"/>
      <c r="F4" s="60"/>
      <c r="G4" s="60"/>
      <c r="H4" s="61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51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2">
        <v>3.56</v>
      </c>
      <c r="F7" s="46"/>
      <c r="G7" s="33"/>
      <c r="H7" s="33"/>
      <c r="I7" s="17">
        <v>3.5606499999999994</v>
      </c>
      <c r="J7" s="17">
        <f>E7-I7</f>
        <v>-6.499999999993733E-4</v>
      </c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2">
        <v>6.25</v>
      </c>
      <c r="F8" s="46"/>
      <c r="G8" s="33"/>
      <c r="H8" s="33"/>
      <c r="I8" s="17">
        <v>6.2587199999999994</v>
      </c>
      <c r="J8" s="17">
        <f t="shared" ref="J8:J48" si="0">E8-I8</f>
        <v>-8.7199999999993949E-3</v>
      </c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2">
        <v>4.59</v>
      </c>
      <c r="F9" s="46"/>
      <c r="G9" s="33"/>
      <c r="H9" s="33"/>
      <c r="I9" s="17">
        <v>4.5937399999999995</v>
      </c>
      <c r="J9" s="17">
        <f t="shared" si="0"/>
        <v>-3.7399999999996325E-3</v>
      </c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2">
        <v>5.5</v>
      </c>
      <c r="F10" s="46"/>
      <c r="G10" s="33"/>
      <c r="H10" s="33"/>
      <c r="I10" s="17">
        <v>5.5064699999999993</v>
      </c>
      <c r="J10" s="17">
        <f t="shared" si="0"/>
        <v>-6.4699999999993096E-3</v>
      </c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2">
        <v>5.34</v>
      </c>
      <c r="F11" s="46"/>
      <c r="G11" s="33"/>
      <c r="H11" s="33"/>
      <c r="I11" s="17">
        <v>5.3459899999999996</v>
      </c>
      <c r="J11" s="17">
        <f t="shared" si="0"/>
        <v>-5.9899999999997178E-3</v>
      </c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2">
        <v>5.08</v>
      </c>
      <c r="F12" s="46"/>
      <c r="G12" s="33"/>
      <c r="H12" s="33"/>
      <c r="I12" s="17">
        <v>5.08521</v>
      </c>
      <c r="J12" s="17">
        <f t="shared" si="0"/>
        <v>-5.2099999999999369E-3</v>
      </c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2">
        <v>7.12</v>
      </c>
      <c r="F13" s="46"/>
      <c r="G13" s="33"/>
      <c r="H13" s="33"/>
      <c r="I13" s="17">
        <v>7.1313299999999993</v>
      </c>
      <c r="J13" s="17">
        <f t="shared" si="0"/>
        <v>-1.1329999999999174E-2</v>
      </c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2">
        <v>4.93</v>
      </c>
      <c r="F14" s="46"/>
      <c r="G14" s="33"/>
      <c r="H14" s="33"/>
      <c r="I14" s="17">
        <v>4.9347599999999998</v>
      </c>
      <c r="J14" s="17">
        <f t="shared" si="0"/>
        <v>-4.7600000000000975E-3</v>
      </c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2">
        <v>12.54</v>
      </c>
      <c r="F15" s="46"/>
      <c r="G15" s="33"/>
      <c r="H15" s="33"/>
      <c r="I15" s="17">
        <v>12.547529999999998</v>
      </c>
      <c r="J15" s="17">
        <f t="shared" si="0"/>
        <v>-7.5299999999991485E-3</v>
      </c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2">
        <v>9.09</v>
      </c>
      <c r="F16" s="46"/>
      <c r="G16" s="33"/>
      <c r="H16" s="33"/>
      <c r="I16" s="17">
        <v>9.0972099999999987</v>
      </c>
      <c r="J16" s="17">
        <f t="shared" si="0"/>
        <v>-7.2099999999988285E-3</v>
      </c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2">
        <v>11.15</v>
      </c>
      <c r="F17" s="46"/>
      <c r="G17" s="33"/>
      <c r="H17" s="33"/>
      <c r="I17" s="17">
        <v>11.16339</v>
      </c>
      <c r="J17" s="17">
        <f t="shared" si="0"/>
        <v>-1.3389999999999347E-2</v>
      </c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2">
        <v>10.19</v>
      </c>
      <c r="F18" s="46"/>
      <c r="G18" s="33"/>
      <c r="H18" s="33"/>
      <c r="I18" s="17">
        <v>10.20051</v>
      </c>
      <c r="J18" s="17">
        <f t="shared" si="0"/>
        <v>-1.0510000000000019E-2</v>
      </c>
    </row>
    <row r="19" spans="1:10" x14ac:dyDescent="0.25">
      <c r="A19" s="34"/>
      <c r="B19" s="64" t="s">
        <v>13</v>
      </c>
      <c r="C19" s="65"/>
      <c r="D19" s="35"/>
      <c r="E19" s="53">
        <v>0</v>
      </c>
      <c r="F19" s="48"/>
      <c r="G19" s="33"/>
      <c r="H19" s="33"/>
      <c r="I19" s="17">
        <v>0</v>
      </c>
      <c r="J19" s="17">
        <f t="shared" si="0"/>
        <v>0</v>
      </c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2">
        <v>26.45</v>
      </c>
      <c r="F20" s="46"/>
      <c r="G20" s="33"/>
      <c r="H20" s="33"/>
      <c r="I20" s="17">
        <v>26.479199999999995</v>
      </c>
      <c r="J20" s="17">
        <f t="shared" si="0"/>
        <v>-2.9199999999995896E-2</v>
      </c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2">
        <v>25.59</v>
      </c>
      <c r="F21" s="46"/>
      <c r="G21" s="33"/>
      <c r="H21" s="33"/>
      <c r="I21" s="17">
        <v>25.616619999999998</v>
      </c>
      <c r="J21" s="17">
        <f t="shared" si="0"/>
        <v>-2.6619999999997646E-2</v>
      </c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2">
        <v>31.84</v>
      </c>
      <c r="F22" s="46"/>
      <c r="G22" s="33"/>
      <c r="H22" s="33"/>
      <c r="I22" s="17">
        <v>31.865309999999997</v>
      </c>
      <c r="J22" s="17">
        <f t="shared" si="0"/>
        <v>-2.5309999999997501E-2</v>
      </c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2">
        <v>30.15</v>
      </c>
      <c r="F23" s="46"/>
      <c r="G23" s="33"/>
      <c r="H23" s="33"/>
      <c r="I23" s="17">
        <v>30.180269999999997</v>
      </c>
      <c r="J23" s="17">
        <f t="shared" si="0"/>
        <v>-3.0269999999998021E-2</v>
      </c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2">
        <v>26.45</v>
      </c>
      <c r="F24" s="46"/>
      <c r="G24" s="33"/>
      <c r="H24" s="33"/>
      <c r="I24" s="17">
        <v>26.479199999999995</v>
      </c>
      <c r="J24" s="17">
        <f t="shared" si="0"/>
        <v>-2.9199999999995896E-2</v>
      </c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2">
        <v>33.159999999999997</v>
      </c>
      <c r="F25" s="46"/>
      <c r="G25" s="33"/>
      <c r="H25" s="33"/>
      <c r="I25" s="17">
        <v>33.18927</v>
      </c>
      <c r="J25" s="17">
        <f t="shared" si="0"/>
        <v>-2.9270000000003904E-2</v>
      </c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2">
        <v>47.69</v>
      </c>
      <c r="F26" s="46"/>
      <c r="G26" s="33"/>
      <c r="H26" s="33"/>
      <c r="I26" s="17">
        <v>47.742799999999995</v>
      </c>
      <c r="J26" s="17">
        <f t="shared" si="0"/>
        <v>-5.2799999999997738E-2</v>
      </c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2">
        <v>44.35</v>
      </c>
      <c r="F27" s="46"/>
      <c r="G27" s="33"/>
      <c r="H27" s="33"/>
      <c r="I27" s="17">
        <v>44.392779999999995</v>
      </c>
      <c r="J27" s="17">
        <f t="shared" si="0"/>
        <v>-4.2779999999993379E-2</v>
      </c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2">
        <v>51.86</v>
      </c>
      <c r="F28" s="46"/>
      <c r="G28" s="33"/>
      <c r="H28" s="33"/>
      <c r="I28" s="17">
        <v>51.905249999999995</v>
      </c>
      <c r="J28" s="17">
        <f t="shared" si="0"/>
        <v>-4.5249999999995794E-2</v>
      </c>
    </row>
    <row r="29" spans="1:10" x14ac:dyDescent="0.25">
      <c r="A29" s="36"/>
      <c r="B29" s="66" t="s">
        <v>15</v>
      </c>
      <c r="C29" s="66"/>
      <c r="D29" s="36"/>
      <c r="E29" s="24">
        <v>0</v>
      </c>
      <c r="F29" s="36"/>
      <c r="G29" s="33"/>
      <c r="H29" s="33"/>
      <c r="I29" s="17">
        <v>0</v>
      </c>
      <c r="J29" s="17">
        <f t="shared" si="0"/>
        <v>0</v>
      </c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2">
        <v>0.21</v>
      </c>
      <c r="F30" s="46"/>
      <c r="G30" s="43" t="s">
        <v>57</v>
      </c>
      <c r="H30" s="14">
        <f>E30*20</f>
        <v>4.2</v>
      </c>
      <c r="I30" s="17">
        <v>0.21062999999999996</v>
      </c>
      <c r="J30" s="17">
        <f t="shared" si="0"/>
        <v>-6.2999999999996392E-4</v>
      </c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2">
        <v>0.3</v>
      </c>
      <c r="F31" s="46"/>
      <c r="G31" s="26" t="s">
        <v>57</v>
      </c>
      <c r="H31" s="14">
        <f>E31*20</f>
        <v>6</v>
      </c>
      <c r="I31" s="17">
        <v>0.30089999999999995</v>
      </c>
      <c r="J31" s="17">
        <f t="shared" si="0"/>
        <v>-8.9999999999995639E-4</v>
      </c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2">
        <v>0.26</v>
      </c>
      <c r="F32" s="46"/>
      <c r="G32" s="26" t="s">
        <v>58</v>
      </c>
      <c r="H32" s="14">
        <f>E32*150</f>
        <v>39</v>
      </c>
      <c r="I32" s="17">
        <v>0.26077999999999996</v>
      </c>
      <c r="J32" s="17">
        <f t="shared" si="0"/>
        <v>-7.799999999999474E-4</v>
      </c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2">
        <v>0.53</v>
      </c>
      <c r="F33" s="46"/>
      <c r="G33" s="26" t="s">
        <v>57</v>
      </c>
      <c r="H33" s="14">
        <f>E33*20</f>
        <v>10.600000000000001</v>
      </c>
      <c r="I33" s="17">
        <v>0.53159000000000001</v>
      </c>
      <c r="J33" s="17">
        <f t="shared" si="0"/>
        <v>-1.5899999999999803E-3</v>
      </c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2">
        <v>18.75</v>
      </c>
      <c r="F34" s="46"/>
      <c r="G34" s="33"/>
      <c r="H34" s="33"/>
      <c r="I34" s="17">
        <v>18.76613</v>
      </c>
      <c r="J34" s="17">
        <f t="shared" si="0"/>
        <v>-1.6130000000000422E-2</v>
      </c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2">
        <v>9.5299999999999994</v>
      </c>
      <c r="F35" s="46"/>
      <c r="G35" s="33"/>
      <c r="H35" s="33"/>
      <c r="I35" s="17">
        <v>9.538529999999998</v>
      </c>
      <c r="J35" s="17">
        <f t="shared" si="0"/>
        <v>-8.5299999999985943E-3</v>
      </c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2">
        <v>10.45</v>
      </c>
      <c r="F36" s="46"/>
      <c r="G36" s="33"/>
      <c r="H36" s="33"/>
      <c r="I36" s="17">
        <v>10.461289999999998</v>
      </c>
      <c r="J36" s="17">
        <f t="shared" si="0"/>
        <v>-1.1289999999998912E-2</v>
      </c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2">
        <v>6.7</v>
      </c>
      <c r="F37" s="46"/>
      <c r="G37" s="33"/>
      <c r="H37" s="33"/>
      <c r="I37" s="17">
        <v>6.71007</v>
      </c>
      <c r="J37" s="17">
        <f t="shared" si="0"/>
        <v>-1.0069999999999801E-2</v>
      </c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2">
        <v>3.65</v>
      </c>
      <c r="F38" s="46"/>
      <c r="G38" s="33"/>
      <c r="H38" s="33"/>
      <c r="I38" s="17">
        <v>3.6509199999999997</v>
      </c>
      <c r="J38" s="17">
        <f t="shared" si="0"/>
        <v>-9.1999999999980986E-4</v>
      </c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2">
        <v>3.65</v>
      </c>
      <c r="F39" s="46"/>
      <c r="G39" s="33"/>
      <c r="H39" s="33"/>
      <c r="I39" s="17">
        <v>3.6509199999999997</v>
      </c>
      <c r="J39" s="17">
        <f t="shared" si="0"/>
        <v>-9.1999999999980986E-4</v>
      </c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2">
        <v>3.65</v>
      </c>
      <c r="F40" s="46"/>
      <c r="G40" s="33"/>
      <c r="H40" s="33"/>
      <c r="I40" s="17">
        <v>3.6509199999999997</v>
      </c>
      <c r="J40" s="17">
        <f t="shared" si="0"/>
        <v>-9.1999999999980986E-4</v>
      </c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2">
        <v>3.65</v>
      </c>
      <c r="F41" s="46"/>
      <c r="G41" s="33"/>
      <c r="H41" s="33"/>
      <c r="I41" s="17">
        <v>3.6509199999999997</v>
      </c>
      <c r="J41" s="17">
        <f t="shared" si="0"/>
        <v>-9.1999999999980986E-4</v>
      </c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2">
        <v>2.36</v>
      </c>
      <c r="F42" s="46"/>
      <c r="G42" s="33"/>
      <c r="H42" s="33"/>
      <c r="I42" s="17">
        <v>2.3570499999999996</v>
      </c>
      <c r="J42" s="17">
        <f t="shared" si="0"/>
        <v>2.9500000000002302E-3</v>
      </c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2">
        <v>17.149999999999999</v>
      </c>
      <c r="F43" s="46"/>
      <c r="G43" s="33"/>
      <c r="H43" s="33"/>
      <c r="I43" s="17">
        <v>17.17136</v>
      </c>
      <c r="J43" s="17">
        <f t="shared" si="0"/>
        <v>-2.1360000000001378E-2</v>
      </c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2">
        <v>17.149999999999999</v>
      </c>
      <c r="F44" s="46"/>
      <c r="G44" s="33"/>
      <c r="H44" s="33"/>
      <c r="I44" s="17">
        <v>17.17136</v>
      </c>
      <c r="J44" s="17">
        <f t="shared" si="0"/>
        <v>-2.1360000000001378E-2</v>
      </c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2">
        <v>3.26</v>
      </c>
      <c r="F45" s="46"/>
      <c r="G45" s="33"/>
      <c r="H45" s="33"/>
      <c r="I45" s="17">
        <v>3.2597499999999995</v>
      </c>
      <c r="J45" s="17">
        <f t="shared" si="0"/>
        <v>2.5000000000030553E-4</v>
      </c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2">
        <v>0.34</v>
      </c>
      <c r="F46" s="46"/>
      <c r="G46" s="26" t="s">
        <v>59</v>
      </c>
      <c r="H46" s="26">
        <f>E46*125</f>
        <v>42.5</v>
      </c>
      <c r="I46" s="17">
        <v>0.34101999999999999</v>
      </c>
      <c r="J46" s="17">
        <f t="shared" si="0"/>
        <v>-1.0199999999999654E-3</v>
      </c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2">
        <v>0.19</v>
      </c>
      <c r="F47" s="46"/>
      <c r="G47" s="33"/>
      <c r="H47" s="33"/>
      <c r="I47" s="17">
        <v>0.19056999999999999</v>
      </c>
      <c r="J47" s="17">
        <f t="shared" si="0"/>
        <v>-5.6999999999998718E-4</v>
      </c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2">
        <v>24.12</v>
      </c>
      <c r="F48" s="46"/>
      <c r="G48" s="33"/>
      <c r="H48" s="33"/>
      <c r="I48" s="17">
        <v>24.142209999999999</v>
      </c>
      <c r="J48" s="17">
        <f t="shared" si="0"/>
        <v>-2.2209999999997621E-2</v>
      </c>
    </row>
    <row r="49" spans="10:10" x14ac:dyDescent="0.25">
      <c r="J49" s="70" t="s">
        <v>107</v>
      </c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" xr:uid="{719A70BD-778A-4E95-92EE-07B316E2B96C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673EB-13A0-4C41-8856-DF85F52FB4ED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98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4.9800000000000004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12.71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9.2200000000000006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10.32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25.94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32.25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30.55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48.34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44.93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52.54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19.010000000000002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3.69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3.69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3.69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3.69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17.38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17.38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24.43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F3F58C3-234C-4551-BBCC-F3E1B3083FF9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4128-6BEA-49AA-8EE0-D64B6F1BAE9E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97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12.46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10.119999999999999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26.27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26.27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47.39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44.05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51.51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18.64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9.4600000000000009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10.38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17.04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17.04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05C2BADD-DC94-4CE5-A3CC-165B9D04E73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96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95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94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93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92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91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90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89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6EBC8-EAE6-4BD2-8155-156354B19F97}">
  <dimension ref="A2:J48"/>
  <sheetViews>
    <sheetView zoomScale="85" zoomScaleNormal="85" workbookViewId="0">
      <selection activeCell="K7" sqref="K7"/>
    </sheetView>
  </sheetViews>
  <sheetFormatPr defaultRowHeight="15" x14ac:dyDescent="0.25"/>
  <cols>
    <col min="1" max="1" width="11" customWidth="1"/>
    <col min="2" max="2" width="44.85546875" customWidth="1"/>
    <col min="3" max="3" width="31.42578125" customWidth="1"/>
    <col min="4" max="4" width="19.5703125" customWidth="1"/>
    <col min="5" max="5" width="18" style="54" customWidth="1"/>
    <col min="6" max="6" width="32.5703125" customWidth="1"/>
    <col min="7" max="7" width="13.42578125" customWidth="1"/>
    <col min="8" max="8" width="14" customWidth="1"/>
    <col min="9" max="10" width="0" hidden="1" customWidth="1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8" customHeight="1" x14ac:dyDescent="0.25">
      <c r="A4" s="59" t="s">
        <v>106</v>
      </c>
      <c r="B4" s="60"/>
      <c r="C4" s="60"/>
      <c r="D4" s="60"/>
      <c r="E4" s="60"/>
      <c r="F4" s="60"/>
      <c r="G4" s="60"/>
      <c r="H4" s="61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51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2">
        <v>3.56</v>
      </c>
      <c r="F7" s="46"/>
      <c r="G7" s="33"/>
      <c r="H7" s="33"/>
      <c r="I7" s="17">
        <v>3.5606499999999994</v>
      </c>
      <c r="J7" s="17">
        <f>E7-I7</f>
        <v>-6.499999999993733E-4</v>
      </c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2">
        <v>6.26</v>
      </c>
      <c r="F8" s="46"/>
      <c r="G8" s="33"/>
      <c r="H8" s="33"/>
      <c r="I8" s="17">
        <v>6.2587199999999994</v>
      </c>
      <c r="J8" s="17">
        <f t="shared" ref="J8:J48" si="0">E8-I8</f>
        <v>1.2800000000003919E-3</v>
      </c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2">
        <v>4.59</v>
      </c>
      <c r="F9" s="46"/>
      <c r="G9" s="33"/>
      <c r="H9" s="33"/>
      <c r="I9" s="17">
        <v>4.5937399999999995</v>
      </c>
      <c r="J9" s="17">
        <f t="shared" si="0"/>
        <v>-3.7399999999996325E-3</v>
      </c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2">
        <v>5.51</v>
      </c>
      <c r="F10" s="46"/>
      <c r="G10" s="33"/>
      <c r="H10" s="33"/>
      <c r="I10" s="17">
        <v>5.5064699999999993</v>
      </c>
      <c r="J10" s="17">
        <f t="shared" si="0"/>
        <v>3.5300000000004772E-3</v>
      </c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2">
        <v>5.35</v>
      </c>
      <c r="F11" s="46"/>
      <c r="G11" s="33"/>
      <c r="H11" s="33"/>
      <c r="I11" s="17">
        <v>5.3459899999999996</v>
      </c>
      <c r="J11" s="17">
        <f t="shared" si="0"/>
        <v>4.0100000000000691E-3</v>
      </c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2">
        <v>5.09</v>
      </c>
      <c r="F12" s="46"/>
      <c r="G12" s="33"/>
      <c r="H12" s="33"/>
      <c r="I12" s="17">
        <v>5.08521</v>
      </c>
      <c r="J12" s="17">
        <f t="shared" si="0"/>
        <v>4.7899999999998499E-3</v>
      </c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2">
        <v>7.13</v>
      </c>
      <c r="F13" s="46"/>
      <c r="G13" s="33"/>
      <c r="H13" s="33"/>
      <c r="I13" s="17">
        <v>7.1313299999999993</v>
      </c>
      <c r="J13" s="17">
        <f t="shared" si="0"/>
        <v>-1.3299999999993872E-3</v>
      </c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2">
        <v>4.93</v>
      </c>
      <c r="F14" s="46"/>
      <c r="G14" s="33"/>
      <c r="H14" s="33"/>
      <c r="I14" s="17">
        <v>4.9347599999999998</v>
      </c>
      <c r="J14" s="17">
        <f t="shared" si="0"/>
        <v>-4.7600000000000975E-3</v>
      </c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2">
        <v>12.55</v>
      </c>
      <c r="F15" s="46"/>
      <c r="G15" s="33"/>
      <c r="H15" s="33"/>
      <c r="I15" s="17">
        <v>12.547529999999998</v>
      </c>
      <c r="J15" s="17">
        <f t="shared" si="0"/>
        <v>2.4700000000024147E-3</v>
      </c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2">
        <v>9.1</v>
      </c>
      <c r="F16" s="46"/>
      <c r="G16" s="33"/>
      <c r="H16" s="33"/>
      <c r="I16" s="17">
        <v>9.0972099999999987</v>
      </c>
      <c r="J16" s="17">
        <f t="shared" si="0"/>
        <v>2.7900000000009584E-3</v>
      </c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2">
        <v>11.16</v>
      </c>
      <c r="F17" s="46"/>
      <c r="G17" s="33"/>
      <c r="H17" s="33"/>
      <c r="I17" s="17">
        <v>11.16339</v>
      </c>
      <c r="J17" s="17">
        <f t="shared" si="0"/>
        <v>-3.38999999999956E-3</v>
      </c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2">
        <v>10.199999999999999</v>
      </c>
      <c r="F18" s="46"/>
      <c r="G18" s="33"/>
      <c r="H18" s="33"/>
      <c r="I18" s="17">
        <v>10.20051</v>
      </c>
      <c r="J18" s="17">
        <f t="shared" si="0"/>
        <v>-5.1000000000023249E-4</v>
      </c>
    </row>
    <row r="19" spans="1:10" x14ac:dyDescent="0.25">
      <c r="A19" s="34"/>
      <c r="B19" s="64" t="s">
        <v>13</v>
      </c>
      <c r="C19" s="65"/>
      <c r="D19" s="35"/>
      <c r="E19" s="53"/>
      <c r="F19" s="48"/>
      <c r="G19" s="33"/>
      <c r="H19" s="33"/>
      <c r="I19" s="17">
        <v>0</v>
      </c>
      <c r="J19" s="17">
        <f t="shared" si="0"/>
        <v>0</v>
      </c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2">
        <v>26.48</v>
      </c>
      <c r="F20" s="46"/>
      <c r="G20" s="33"/>
      <c r="H20" s="33"/>
      <c r="I20" s="17">
        <v>26.479199999999995</v>
      </c>
      <c r="J20" s="17">
        <f t="shared" si="0"/>
        <v>8.0000000000524096E-4</v>
      </c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2">
        <v>25.62</v>
      </c>
      <c r="F21" s="46"/>
      <c r="G21" s="33"/>
      <c r="H21" s="33"/>
      <c r="I21" s="17">
        <v>25.616619999999998</v>
      </c>
      <c r="J21" s="17">
        <f t="shared" si="0"/>
        <v>3.3800000000034913E-3</v>
      </c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2">
        <v>31.87</v>
      </c>
      <c r="F22" s="46"/>
      <c r="G22" s="33"/>
      <c r="H22" s="33"/>
      <c r="I22" s="17">
        <v>31.865309999999997</v>
      </c>
      <c r="J22" s="17">
        <f t="shared" si="0"/>
        <v>4.6900000000036357E-3</v>
      </c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2">
        <v>30.18</v>
      </c>
      <c r="F23" s="46"/>
      <c r="G23" s="33"/>
      <c r="H23" s="33"/>
      <c r="I23" s="17">
        <v>30.180269999999997</v>
      </c>
      <c r="J23" s="17">
        <f t="shared" si="0"/>
        <v>-2.6999999999688384E-4</v>
      </c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2">
        <v>26.48</v>
      </c>
      <c r="F24" s="46"/>
      <c r="G24" s="33"/>
      <c r="H24" s="33"/>
      <c r="I24" s="17">
        <v>26.479199999999995</v>
      </c>
      <c r="J24" s="17">
        <f t="shared" si="0"/>
        <v>8.0000000000524096E-4</v>
      </c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2">
        <v>33.19</v>
      </c>
      <c r="F25" s="46"/>
      <c r="G25" s="33"/>
      <c r="H25" s="33"/>
      <c r="I25" s="17">
        <v>33.18927</v>
      </c>
      <c r="J25" s="17">
        <f t="shared" si="0"/>
        <v>7.2999999999723286E-4</v>
      </c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2">
        <v>47.74</v>
      </c>
      <c r="F26" s="46"/>
      <c r="G26" s="33"/>
      <c r="H26" s="33"/>
      <c r="I26" s="17">
        <v>47.742799999999995</v>
      </c>
      <c r="J26" s="17">
        <f t="shared" si="0"/>
        <v>-2.7999999999934744E-3</v>
      </c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2">
        <v>44.39</v>
      </c>
      <c r="F27" s="46"/>
      <c r="G27" s="33"/>
      <c r="H27" s="33"/>
      <c r="I27" s="17">
        <v>44.392779999999995</v>
      </c>
      <c r="J27" s="17">
        <f t="shared" si="0"/>
        <v>-2.7799999999942315E-3</v>
      </c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2">
        <v>51.91</v>
      </c>
      <c r="F28" s="46"/>
      <c r="G28" s="33"/>
      <c r="H28" s="33"/>
      <c r="I28" s="17">
        <v>51.905249999999995</v>
      </c>
      <c r="J28" s="17">
        <f t="shared" si="0"/>
        <v>4.7500000000013642E-3</v>
      </c>
    </row>
    <row r="29" spans="1:10" x14ac:dyDescent="0.25">
      <c r="A29" s="36"/>
      <c r="B29" s="66" t="s">
        <v>15</v>
      </c>
      <c r="C29" s="66"/>
      <c r="D29" s="36"/>
      <c r="E29" s="24"/>
      <c r="F29" s="36"/>
      <c r="G29" s="33"/>
      <c r="H29" s="33"/>
      <c r="I29" s="17">
        <v>0</v>
      </c>
      <c r="J29" s="17">
        <f t="shared" si="0"/>
        <v>0</v>
      </c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2">
        <v>0.21</v>
      </c>
      <c r="F30" s="46"/>
      <c r="G30" s="43" t="s">
        <v>57</v>
      </c>
      <c r="H30" s="14">
        <f>E30*20</f>
        <v>4.2</v>
      </c>
      <c r="I30" s="17">
        <v>0.21062999999999996</v>
      </c>
      <c r="J30" s="17">
        <f t="shared" si="0"/>
        <v>-6.2999999999996392E-4</v>
      </c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2">
        <v>0.3</v>
      </c>
      <c r="F31" s="46"/>
      <c r="G31" s="26" t="s">
        <v>57</v>
      </c>
      <c r="H31" s="14">
        <f>E31*20</f>
        <v>6</v>
      </c>
      <c r="I31" s="17">
        <v>0.30089999999999995</v>
      </c>
      <c r="J31" s="17">
        <f t="shared" si="0"/>
        <v>-8.9999999999995639E-4</v>
      </c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2">
        <v>0.26</v>
      </c>
      <c r="F32" s="46"/>
      <c r="G32" s="26" t="s">
        <v>58</v>
      </c>
      <c r="H32" s="14">
        <f>E32*150</f>
        <v>39</v>
      </c>
      <c r="I32" s="17">
        <v>0.26077999999999996</v>
      </c>
      <c r="J32" s="17">
        <f t="shared" si="0"/>
        <v>-7.799999999999474E-4</v>
      </c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2">
        <v>0.53</v>
      </c>
      <c r="F33" s="46"/>
      <c r="G33" s="26" t="s">
        <v>57</v>
      </c>
      <c r="H33" s="14">
        <f>E33*20</f>
        <v>10.600000000000001</v>
      </c>
      <c r="I33" s="17">
        <v>0.53159000000000001</v>
      </c>
      <c r="J33" s="17">
        <f t="shared" si="0"/>
        <v>-1.5899999999999803E-3</v>
      </c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2">
        <v>18.77</v>
      </c>
      <c r="F34" s="46"/>
      <c r="G34" s="33"/>
      <c r="H34" s="33"/>
      <c r="I34" s="17">
        <v>18.76613</v>
      </c>
      <c r="J34" s="17">
        <f t="shared" si="0"/>
        <v>3.8699999999991519E-3</v>
      </c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2">
        <v>9.5399999999999991</v>
      </c>
      <c r="F35" s="46"/>
      <c r="G35" s="33"/>
      <c r="H35" s="33"/>
      <c r="I35" s="17">
        <v>9.538529999999998</v>
      </c>
      <c r="J35" s="17">
        <f t="shared" si="0"/>
        <v>1.4700000000011926E-3</v>
      </c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2">
        <v>10.46</v>
      </c>
      <c r="F36" s="46"/>
      <c r="G36" s="33"/>
      <c r="H36" s="33"/>
      <c r="I36" s="17">
        <v>10.461289999999998</v>
      </c>
      <c r="J36" s="17">
        <f t="shared" si="0"/>
        <v>-1.2899999999973488E-3</v>
      </c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2">
        <v>6.71</v>
      </c>
      <c r="F37" s="46"/>
      <c r="G37" s="33"/>
      <c r="H37" s="33"/>
      <c r="I37" s="17">
        <v>6.71007</v>
      </c>
      <c r="J37" s="17">
        <f t="shared" si="0"/>
        <v>-7.0000000000014495E-5</v>
      </c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2">
        <v>3.65</v>
      </c>
      <c r="F38" s="46"/>
      <c r="G38" s="33"/>
      <c r="H38" s="33"/>
      <c r="I38" s="17">
        <v>3.6509199999999997</v>
      </c>
      <c r="J38" s="17">
        <f t="shared" si="0"/>
        <v>-9.1999999999980986E-4</v>
      </c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2">
        <v>3.65</v>
      </c>
      <c r="F39" s="46"/>
      <c r="G39" s="33"/>
      <c r="H39" s="33"/>
      <c r="I39" s="17">
        <v>3.6509199999999997</v>
      </c>
      <c r="J39" s="17">
        <f t="shared" si="0"/>
        <v>-9.1999999999980986E-4</v>
      </c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2">
        <v>3.65</v>
      </c>
      <c r="F40" s="46"/>
      <c r="G40" s="33"/>
      <c r="H40" s="33"/>
      <c r="I40" s="17">
        <v>3.6509199999999997</v>
      </c>
      <c r="J40" s="17">
        <f t="shared" si="0"/>
        <v>-9.1999999999980986E-4</v>
      </c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2">
        <v>3.65</v>
      </c>
      <c r="F41" s="46"/>
      <c r="G41" s="33"/>
      <c r="H41" s="33"/>
      <c r="I41" s="17">
        <v>3.6509199999999997</v>
      </c>
      <c r="J41" s="17">
        <f t="shared" si="0"/>
        <v>-9.1999999999980986E-4</v>
      </c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2">
        <v>2.36</v>
      </c>
      <c r="F42" s="46"/>
      <c r="G42" s="33"/>
      <c r="H42" s="33"/>
      <c r="I42" s="17">
        <v>2.3570499999999996</v>
      </c>
      <c r="J42" s="17">
        <f t="shared" si="0"/>
        <v>2.9500000000002302E-3</v>
      </c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2">
        <v>17.170000000000002</v>
      </c>
      <c r="F43" s="46"/>
      <c r="G43" s="33"/>
      <c r="H43" s="33"/>
      <c r="I43" s="17">
        <v>17.17136</v>
      </c>
      <c r="J43" s="17">
        <f t="shared" si="0"/>
        <v>-1.3599999999982515E-3</v>
      </c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2">
        <v>17.170000000000002</v>
      </c>
      <c r="F44" s="46"/>
      <c r="G44" s="33"/>
      <c r="H44" s="33"/>
      <c r="I44" s="17">
        <v>17.17136</v>
      </c>
      <c r="J44" s="17">
        <f t="shared" si="0"/>
        <v>-1.3599999999982515E-3</v>
      </c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2">
        <v>3.26</v>
      </c>
      <c r="F45" s="46"/>
      <c r="G45" s="33"/>
      <c r="H45" s="33"/>
      <c r="I45" s="17">
        <v>3.2597499999999995</v>
      </c>
      <c r="J45" s="17">
        <f t="shared" si="0"/>
        <v>2.5000000000030553E-4</v>
      </c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2">
        <v>0.34</v>
      </c>
      <c r="F46" s="46"/>
      <c r="G46" s="26" t="s">
        <v>59</v>
      </c>
      <c r="H46" s="26">
        <f>E46*125</f>
        <v>42.5</v>
      </c>
      <c r="I46" s="17">
        <v>0.34101999999999999</v>
      </c>
      <c r="J46" s="17">
        <f t="shared" si="0"/>
        <v>-1.0199999999999654E-3</v>
      </c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2">
        <v>0.19</v>
      </c>
      <c r="F47" s="46"/>
      <c r="G47" s="33"/>
      <c r="H47" s="33"/>
      <c r="I47" s="17">
        <v>0.19056999999999999</v>
      </c>
      <c r="J47" s="17">
        <f t="shared" si="0"/>
        <v>-5.6999999999998718E-4</v>
      </c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2">
        <v>24.14</v>
      </c>
      <c r="F48" s="46"/>
      <c r="G48" s="33"/>
      <c r="H48" s="33"/>
      <c r="I48" s="17">
        <v>24.142209999999999</v>
      </c>
      <c r="J48" s="17">
        <f t="shared" si="0"/>
        <v>-2.2099999999980469E-3</v>
      </c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" xr:uid="{9ACCFED8-394A-4EB3-9156-67216D2A1BA1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88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87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86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85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84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83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82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81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79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80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64" t="s">
        <v>13</v>
      </c>
      <c r="C19" s="65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60B2A-30C7-4605-891D-7CC6B1F66968}">
  <dimension ref="A2:H48"/>
  <sheetViews>
    <sheetView topLeftCell="A43" zoomScale="85" zoomScaleNormal="85" workbookViewId="0">
      <selection activeCell="M18" sqref="M18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54" customWidth="1"/>
    <col min="6" max="6" width="32.5703125" customWidth="1"/>
    <col min="7" max="7" width="13.42578125" customWidth="1"/>
    <col min="8" max="8" width="11.85546875" customWidth="1"/>
  </cols>
  <sheetData>
    <row r="2" spans="1:8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8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8" ht="45" customHeight="1" x14ac:dyDescent="0.25">
      <c r="A4" s="67" t="s">
        <v>105</v>
      </c>
      <c r="B4" s="68"/>
      <c r="C4" s="68"/>
      <c r="D4" s="68"/>
      <c r="E4" s="68"/>
      <c r="F4" s="68"/>
      <c r="G4" s="68"/>
      <c r="H4" s="69"/>
    </row>
    <row r="5" spans="1:8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51" t="s">
        <v>64</v>
      </c>
      <c r="F5" s="30" t="s">
        <v>6</v>
      </c>
      <c r="G5" s="41" t="s">
        <v>63</v>
      </c>
      <c r="H5" s="41" t="s">
        <v>64</v>
      </c>
    </row>
    <row r="6" spans="1:8" x14ac:dyDescent="0.25">
      <c r="A6" s="2"/>
      <c r="B6" s="62" t="s">
        <v>12</v>
      </c>
      <c r="C6" s="63"/>
      <c r="D6" s="3"/>
      <c r="E6" s="3"/>
      <c r="F6" s="31"/>
      <c r="G6" s="33"/>
      <c r="H6" s="33"/>
    </row>
    <row r="7" spans="1:8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2">
        <v>3.55</v>
      </c>
      <c r="F7" s="46"/>
      <c r="G7" s="33"/>
      <c r="H7" s="33"/>
    </row>
    <row r="8" spans="1:8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2">
        <v>6.24</v>
      </c>
      <c r="F8" s="46"/>
      <c r="G8" s="33"/>
      <c r="H8" s="33"/>
    </row>
    <row r="9" spans="1:8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2">
        <v>4.58</v>
      </c>
      <c r="F9" s="46"/>
      <c r="G9" s="33"/>
      <c r="H9" s="33"/>
    </row>
    <row r="10" spans="1:8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2">
        <v>5.49</v>
      </c>
      <c r="F10" s="46"/>
      <c r="G10" s="33"/>
      <c r="H10" s="33"/>
    </row>
    <row r="11" spans="1:8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2">
        <v>5.33</v>
      </c>
      <c r="F11" s="46"/>
      <c r="G11" s="33"/>
      <c r="H11" s="33"/>
    </row>
    <row r="12" spans="1:8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2">
        <v>5.07</v>
      </c>
      <c r="F12" s="46"/>
      <c r="G12" s="33"/>
      <c r="H12" s="33"/>
    </row>
    <row r="13" spans="1:8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2">
        <v>7.11</v>
      </c>
      <c r="F13" s="46"/>
      <c r="G13" s="33"/>
      <c r="H13" s="33"/>
    </row>
    <row r="14" spans="1:8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2">
        <v>4.92</v>
      </c>
      <c r="F14" s="46"/>
      <c r="G14" s="33"/>
      <c r="H14" s="33"/>
    </row>
    <row r="15" spans="1:8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2">
        <v>12.51</v>
      </c>
      <c r="F15" s="46"/>
      <c r="G15" s="33"/>
      <c r="H15" s="33"/>
    </row>
    <row r="16" spans="1:8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2">
        <v>9.07</v>
      </c>
      <c r="F16" s="46"/>
      <c r="G16" s="33"/>
      <c r="H16" s="33"/>
    </row>
    <row r="17" spans="1:8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2">
        <v>11.13</v>
      </c>
      <c r="F17" s="46"/>
      <c r="G17" s="33"/>
      <c r="H17" s="33"/>
    </row>
    <row r="18" spans="1:8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2">
        <v>10.17</v>
      </c>
      <c r="F18" s="46"/>
      <c r="G18" s="33"/>
      <c r="H18" s="33"/>
    </row>
    <row r="19" spans="1:8" x14ac:dyDescent="0.25">
      <c r="A19" s="34"/>
      <c r="B19" s="64" t="s">
        <v>13</v>
      </c>
      <c r="C19" s="65"/>
      <c r="D19" s="35"/>
      <c r="E19" s="53"/>
      <c r="F19" s="48"/>
      <c r="G19" s="33"/>
      <c r="H19" s="33"/>
    </row>
    <row r="20" spans="1:8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2">
        <v>26.4</v>
      </c>
      <c r="F20" s="46"/>
      <c r="G20" s="33"/>
      <c r="H20" s="33"/>
    </row>
    <row r="21" spans="1:8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2">
        <v>25.54</v>
      </c>
      <c r="F21" s="46"/>
      <c r="G21" s="33"/>
      <c r="H21" s="33"/>
    </row>
    <row r="22" spans="1:8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2">
        <v>31.77</v>
      </c>
      <c r="F22" s="46"/>
      <c r="G22" s="33"/>
      <c r="H22" s="33"/>
    </row>
    <row r="23" spans="1:8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2">
        <v>30.09</v>
      </c>
      <c r="F23" s="46"/>
      <c r="G23" s="33"/>
      <c r="H23" s="33"/>
    </row>
    <row r="24" spans="1:8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2">
        <v>26.4</v>
      </c>
      <c r="F24" s="46"/>
      <c r="G24" s="33"/>
      <c r="H24" s="33"/>
    </row>
    <row r="25" spans="1:8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2">
        <v>33.090000000000003</v>
      </c>
      <c r="F25" s="46"/>
      <c r="G25" s="33"/>
      <c r="H25" s="33"/>
    </row>
    <row r="26" spans="1:8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2">
        <v>47.6</v>
      </c>
      <c r="F26" s="46"/>
      <c r="G26" s="33"/>
      <c r="H26" s="33"/>
    </row>
    <row r="27" spans="1:8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2">
        <v>44.26</v>
      </c>
      <c r="F27" s="46"/>
      <c r="G27" s="33"/>
      <c r="H27" s="33"/>
    </row>
    <row r="28" spans="1:8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2">
        <v>51.75</v>
      </c>
      <c r="F28" s="46"/>
      <c r="G28" s="33"/>
      <c r="H28" s="33"/>
    </row>
    <row r="29" spans="1:8" x14ac:dyDescent="0.25">
      <c r="A29" s="36"/>
      <c r="B29" s="66" t="s">
        <v>15</v>
      </c>
      <c r="C29" s="66"/>
      <c r="D29" s="36"/>
      <c r="E29" s="24"/>
      <c r="F29" s="36"/>
      <c r="G29" s="33"/>
      <c r="H29" s="33"/>
    </row>
    <row r="30" spans="1:8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2">
        <v>0.21</v>
      </c>
      <c r="F30" s="46"/>
      <c r="G30" s="43" t="s">
        <v>57</v>
      </c>
      <c r="H30" s="14">
        <f>E30*20</f>
        <v>4.2</v>
      </c>
    </row>
    <row r="31" spans="1:8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2">
        <v>0.3</v>
      </c>
      <c r="F31" s="46"/>
      <c r="G31" s="26" t="s">
        <v>57</v>
      </c>
      <c r="H31" s="14">
        <f>E31*20</f>
        <v>6</v>
      </c>
    </row>
    <row r="32" spans="1:8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2">
        <v>0.26</v>
      </c>
      <c r="F32" s="46"/>
      <c r="G32" s="26" t="s">
        <v>58</v>
      </c>
      <c r="H32" s="14">
        <f>E32*150</f>
        <v>39</v>
      </c>
    </row>
    <row r="33" spans="1:8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2">
        <v>0.53</v>
      </c>
      <c r="F33" s="46"/>
      <c r="G33" s="26" t="s">
        <v>57</v>
      </c>
      <c r="H33" s="14">
        <f>E33*20</f>
        <v>10.600000000000001</v>
      </c>
    </row>
    <row r="34" spans="1:8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2">
        <v>18.71</v>
      </c>
      <c r="F34" s="46"/>
      <c r="G34" s="33"/>
      <c r="H34" s="33"/>
    </row>
    <row r="35" spans="1:8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2">
        <v>9.51</v>
      </c>
      <c r="F35" s="46"/>
      <c r="G35" s="33"/>
      <c r="H35" s="33"/>
    </row>
    <row r="36" spans="1:8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2">
        <v>10.43</v>
      </c>
      <c r="F36" s="46"/>
      <c r="G36" s="33"/>
      <c r="H36" s="33"/>
    </row>
    <row r="37" spans="1:8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2">
        <v>6.69</v>
      </c>
      <c r="F37" s="46"/>
      <c r="G37" s="33"/>
      <c r="H37" s="33"/>
    </row>
    <row r="38" spans="1:8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2">
        <v>3.64</v>
      </c>
      <c r="F38" s="46"/>
      <c r="G38" s="33"/>
      <c r="H38" s="33"/>
    </row>
    <row r="39" spans="1:8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2">
        <v>3.64</v>
      </c>
      <c r="F39" s="46"/>
      <c r="G39" s="33"/>
      <c r="H39" s="33"/>
    </row>
    <row r="40" spans="1:8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2">
        <v>3.64</v>
      </c>
      <c r="F40" s="46"/>
      <c r="G40" s="33"/>
      <c r="H40" s="33"/>
    </row>
    <row r="41" spans="1:8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2">
        <v>3.64</v>
      </c>
      <c r="F41" s="46"/>
      <c r="G41" s="33"/>
      <c r="H41" s="33"/>
    </row>
    <row r="42" spans="1:8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2">
        <v>2.35</v>
      </c>
      <c r="F42" s="46"/>
      <c r="G42" s="33"/>
      <c r="H42" s="33"/>
    </row>
    <row r="43" spans="1:8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2">
        <v>17.12</v>
      </c>
      <c r="F43" s="46"/>
      <c r="G43" s="33"/>
      <c r="H43" s="33"/>
    </row>
    <row r="44" spans="1:8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2">
        <v>17.12</v>
      </c>
      <c r="F44" s="46"/>
      <c r="G44" s="33"/>
      <c r="H44" s="33"/>
    </row>
    <row r="45" spans="1:8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2">
        <v>3.25</v>
      </c>
      <c r="F45" s="46"/>
      <c r="G45" s="33"/>
      <c r="H45" s="33"/>
    </row>
    <row r="46" spans="1:8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2">
        <v>0.34</v>
      </c>
      <c r="F46" s="46"/>
      <c r="G46" s="26" t="s">
        <v>59</v>
      </c>
      <c r="H46" s="26">
        <f>E46*125</f>
        <v>42.5</v>
      </c>
    </row>
    <row r="47" spans="1:8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2">
        <v>0.19</v>
      </c>
      <c r="F47" s="46"/>
      <c r="G47" s="33"/>
      <c r="H47" s="33"/>
    </row>
    <row r="48" spans="1:8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2">
        <v>24.07</v>
      </c>
      <c r="F48" s="46"/>
      <c r="G48" s="33"/>
      <c r="H48" s="33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" xr:uid="{0C3C5A54-62B9-4E07-B974-1B010B7DF06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BD34-EFD3-4077-BCFE-CC42B63283CE}">
  <dimension ref="A2:K48"/>
  <sheetViews>
    <sheetView workbookViewId="0">
      <selection activeCell="G7" sqref="G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104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4.59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7.13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4.93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12.55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10.199999999999999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8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26.48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25.62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31.87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30.18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26.48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33.19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47.74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44.39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51.91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18.77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9.5399999999999991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6.71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3.65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3.65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3.65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3.65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2.36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17.170000000000002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17.170000000000002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3.26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24.14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B4C6536-1BC2-4D1B-A36E-C9924246BC61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67AB7-B1E9-4130-918A-D5B96861FDDF}">
  <dimension ref="A2:K48"/>
  <sheetViews>
    <sheetView workbookViewId="0">
      <selection activeCell="E29" sqref="E29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103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11.09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10.14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48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25.47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31.68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32.99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47.46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17.07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17.07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9BA5A77A-3547-4C69-876B-132D2050B46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C536F-E16B-454F-AF2F-4EEA2897BF1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102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793043D-5286-4BA4-9BB6-764938CCFF1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DBBF-C8D7-4A34-AA49-DF4E264615E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101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8F2519B-507E-4E81-84BC-75A53AD05CF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E1878-782B-46DD-B457-EB1A98449F70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100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5.34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5.08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10.16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33.049999999999997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44.21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51.7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10.42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17.11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17.11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BC3746-A7BB-4BC8-8838-9BCC4F98216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A044-05A3-45DE-BCDC-409968EC5C8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5" t="s">
        <v>62</v>
      </c>
      <c r="B2" s="55"/>
      <c r="C2" s="55"/>
      <c r="D2" s="55"/>
      <c r="E2" s="55"/>
      <c r="F2" s="55"/>
      <c r="G2" s="55"/>
      <c r="H2" s="55"/>
    </row>
    <row r="3" spans="1:10" ht="26.25" customHeight="1" x14ac:dyDescent="0.25">
      <c r="A3" s="56" t="s">
        <v>78</v>
      </c>
      <c r="B3" s="57"/>
      <c r="C3" s="57"/>
      <c r="D3" s="57"/>
      <c r="E3" s="57"/>
      <c r="F3" s="57"/>
      <c r="G3" s="57"/>
      <c r="H3" s="58"/>
    </row>
    <row r="4" spans="1:10" ht="45" customHeight="1" x14ac:dyDescent="0.25">
      <c r="A4" s="67" t="s">
        <v>99</v>
      </c>
      <c r="B4" s="68"/>
      <c r="C4" s="68"/>
      <c r="D4" s="68"/>
      <c r="E4" s="68"/>
      <c r="F4" s="68"/>
      <c r="G4" s="68"/>
      <c r="H4" s="69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62" t="s">
        <v>12</v>
      </c>
      <c r="C6" s="63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4.62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12.68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9.1999999999999993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</v>
      </c>
      <c r="F18" s="46"/>
      <c r="G18" s="33"/>
      <c r="H18" s="33"/>
      <c r="J18" s="22"/>
    </row>
    <row r="19" spans="1:10" x14ac:dyDescent="0.25">
      <c r="A19" s="34"/>
      <c r="B19" s="64" t="s">
        <v>13</v>
      </c>
      <c r="C19" s="65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26.75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25.89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32.19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30.49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26.75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48.24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44.84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52.43</v>
      </c>
      <c r="F28" s="46"/>
      <c r="G28" s="33"/>
      <c r="H28" s="33"/>
      <c r="J28" s="23"/>
    </row>
    <row r="29" spans="1:10" x14ac:dyDescent="0.25">
      <c r="A29" s="36"/>
      <c r="B29" s="66" t="s">
        <v>15</v>
      </c>
      <c r="C29" s="66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18.97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9.6300000000000008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17.350000000000001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17.350000000000001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3.29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24.38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74E7F3E-5FD2-42CF-AE7F-B5AE51F5790C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3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29</vt:i4>
      </vt:variant>
    </vt:vector>
  </HeadingPairs>
  <TitlesOfParts>
    <vt:vector size="29" baseType="lpstr">
      <vt:lpstr>PROSINAC 2025.</vt:lpstr>
      <vt:lpstr>STUDENI 2025.</vt:lpstr>
      <vt:lpstr>LISTOPAD 2025.</vt:lpstr>
      <vt:lpstr>RUJAN 2025.</vt:lpstr>
      <vt:lpstr>KOLOVOZ 2025.</vt:lpstr>
      <vt:lpstr>SRPANJ 2025.</vt:lpstr>
      <vt:lpstr>LIPANJ 2025.</vt:lpstr>
      <vt:lpstr>SVIBANJ 2025.</vt:lpstr>
      <vt:lpstr>TRAVANJ 2025.</vt:lpstr>
      <vt:lpstr>OŽUJAK 2025.</vt:lpstr>
      <vt:lpstr>VELJAČA 2025.</vt:lpstr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Saša Cindrić</cp:lastModifiedBy>
  <cp:lastPrinted>2020-03-05T07:58:53Z</cp:lastPrinted>
  <dcterms:created xsi:type="dcterms:W3CDTF">2018-05-04T11:25:16Z</dcterms:created>
  <dcterms:modified xsi:type="dcterms:W3CDTF">2025-11-11T14:12:42Z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